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※財務係長引き継ぎファイル\04 委託契約関係\⑤電力入札関係\※五島中央病院\R7入札分\②入札関係資料\様式\"/>
    </mc:Choice>
  </mc:AlternateContent>
  <xr:revisionPtr revIDLastSave="0" documentId="13_ncr:1_{6DD41B22-B4C9-4AF4-B0EB-62C88D82D56D}" xr6:coauthVersionLast="36" xr6:coauthVersionMax="36" xr10:uidLastSave="{00000000-0000-0000-0000-000000000000}"/>
  <bookViews>
    <workbookView xWindow="360" yWindow="105" windowWidth="28035" windowHeight="12540" xr2:uid="{00000000-000D-0000-FFFF-FFFF00000000}"/>
  </bookViews>
  <sheets>
    <sheet name="入札内訳書" sheetId="1" r:id="rId1"/>
  </sheets>
  <calcPr calcId="191029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9" i="1"/>
  <c r="X11" i="1" l="1"/>
  <c r="U11" i="1"/>
  <c r="R12" i="1"/>
  <c r="O12" i="1"/>
  <c r="G9" i="1"/>
  <c r="E9" i="1"/>
  <c r="X20" i="1"/>
  <c r="X19" i="1"/>
  <c r="X18" i="1"/>
  <c r="X17" i="1"/>
  <c r="X16" i="1"/>
  <c r="X15" i="1"/>
  <c r="X14" i="1"/>
  <c r="X13" i="1"/>
  <c r="X12" i="1"/>
  <c r="X10" i="1"/>
  <c r="X9" i="1"/>
  <c r="U20" i="1"/>
  <c r="U19" i="1"/>
  <c r="U18" i="1"/>
  <c r="U17" i="1"/>
  <c r="U16" i="1"/>
  <c r="U15" i="1"/>
  <c r="U10" i="1"/>
  <c r="U9" i="1"/>
  <c r="R14" i="1"/>
  <c r="R13" i="1"/>
  <c r="O13" i="1"/>
  <c r="O14" i="1"/>
  <c r="G20" i="1"/>
  <c r="G19" i="1"/>
  <c r="G18" i="1"/>
  <c r="G17" i="1"/>
  <c r="G16" i="1"/>
  <c r="G15" i="1"/>
  <c r="G14" i="1"/>
  <c r="G13" i="1"/>
  <c r="G12" i="1"/>
  <c r="G11" i="1"/>
  <c r="G10" i="1"/>
  <c r="E17" i="1"/>
  <c r="E16" i="1"/>
  <c r="E15" i="1"/>
  <c r="E14" i="1"/>
  <c r="E13" i="1"/>
  <c r="E12" i="1"/>
  <c r="E11" i="1"/>
  <c r="E10" i="1"/>
  <c r="E18" i="1"/>
  <c r="E19" i="1"/>
  <c r="E20" i="1"/>
  <c r="Y10" i="1" l="1"/>
  <c r="H10" i="1" s="1"/>
  <c r="I10" i="1" s="1"/>
  <c r="Y9" i="1"/>
  <c r="H9" i="1" s="1"/>
  <c r="I9" i="1" s="1"/>
  <c r="Y11" i="1"/>
  <c r="H11" i="1" s="1"/>
  <c r="I11" i="1" s="1"/>
  <c r="Y17" i="1"/>
  <c r="H17" i="1" s="1"/>
  <c r="I17" i="1" s="1"/>
  <c r="Y12" i="1"/>
  <c r="H12" i="1" s="1"/>
  <c r="I12" i="1" s="1"/>
  <c r="Y13" i="1"/>
  <c r="H13" i="1" s="1"/>
  <c r="I13" i="1" s="1"/>
  <c r="Y18" i="1"/>
  <c r="H18" i="1" s="1"/>
  <c r="I18" i="1" s="1"/>
  <c r="Y15" i="1"/>
  <c r="H15" i="1" s="1"/>
  <c r="I15" i="1" s="1"/>
  <c r="Y19" i="1"/>
  <c r="H19" i="1" s="1"/>
  <c r="I19" i="1" s="1"/>
  <c r="Y16" i="1"/>
  <c r="H16" i="1" s="1"/>
  <c r="I16" i="1" s="1"/>
  <c r="Y20" i="1"/>
  <c r="H20" i="1" s="1"/>
  <c r="I20" i="1" s="1"/>
  <c r="Y14" i="1"/>
  <c r="H14" i="1" s="1"/>
  <c r="I14" i="1" s="1"/>
  <c r="Y21" i="1" l="1"/>
  <c r="H21" i="1" s="1"/>
  <c r="I21" i="1"/>
  <c r="I23" i="1" s="1"/>
</calcChain>
</file>

<file path=xl/sharedStrings.xml><?xml version="1.0" encoding="utf-8"?>
<sst xmlns="http://schemas.openxmlformats.org/spreadsheetml/2006/main" count="76" uniqueCount="66">
  <si>
    <t>入札内訳書</t>
    <rPh sb="0" eb="2">
      <t>ニュウサツ</t>
    </rPh>
    <rPh sb="2" eb="5">
      <t>ウチワケショ</t>
    </rPh>
    <phoneticPr fontId="1"/>
  </si>
  <si>
    <t>調達件名　：　長崎県五島中央病院で使用する電気の調達</t>
    <rPh sb="0" eb="2">
      <t>チョウタツ</t>
    </rPh>
    <rPh sb="2" eb="4">
      <t>ケンメイ</t>
    </rPh>
    <phoneticPr fontId="1"/>
  </si>
  <si>
    <t>①</t>
    <phoneticPr fontId="1"/>
  </si>
  <si>
    <t>②</t>
    <phoneticPr fontId="1"/>
  </si>
  <si>
    <t>③</t>
    <phoneticPr fontId="1"/>
  </si>
  <si>
    <t>①×②×③＝④</t>
    <phoneticPr fontId="1"/>
  </si>
  <si>
    <t>⑤</t>
    <phoneticPr fontId="1"/>
  </si>
  <si>
    <t>①×⑤＝⑥</t>
    <phoneticPr fontId="1"/>
  </si>
  <si>
    <t>総　　計</t>
    <rPh sb="0" eb="1">
      <t>ソウ</t>
    </rPh>
    <rPh sb="3" eb="4">
      <t>ケイ</t>
    </rPh>
    <phoneticPr fontId="1"/>
  </si>
  <si>
    <t>予定
契約
電力
（kW）</t>
    <rPh sb="0" eb="2">
      <t>ヨテイ</t>
    </rPh>
    <rPh sb="3" eb="5">
      <t>ケイヤク</t>
    </rPh>
    <rPh sb="6" eb="8">
      <t>デンリョク</t>
    </rPh>
    <phoneticPr fontId="1"/>
  </si>
  <si>
    <t>力率
修正率</t>
    <rPh sb="0" eb="2">
      <t>リキリツ</t>
    </rPh>
    <rPh sb="3" eb="6">
      <t>シュウセイリツ</t>
    </rPh>
    <phoneticPr fontId="1"/>
  </si>
  <si>
    <t>※小数点以下切上げ</t>
    <rPh sb="1" eb="4">
      <t>ショウスウテン</t>
    </rPh>
    <rPh sb="4" eb="6">
      <t>イカ</t>
    </rPh>
    <rPh sb="6" eb="8">
      <t>キリア</t>
    </rPh>
    <phoneticPr fontId="3"/>
  </si>
  <si>
    <t>（留意事項）</t>
    <rPh sb="1" eb="3">
      <t>リュウイ</t>
    </rPh>
    <rPh sb="3" eb="5">
      <t>ジコウ</t>
    </rPh>
    <phoneticPr fontId="3"/>
  </si>
  <si>
    <t>１．この入札内訳書は、入札書に添付して提出すること。</t>
    <rPh sb="4" eb="6">
      <t>ニュウサツ</t>
    </rPh>
    <rPh sb="6" eb="9">
      <t>ウチワケショ</t>
    </rPh>
    <rPh sb="11" eb="14">
      <t>ニュウサツショ</t>
    </rPh>
    <rPh sb="15" eb="17">
      <t>テンプ</t>
    </rPh>
    <rPh sb="19" eb="21">
      <t>テイシュツ</t>
    </rPh>
    <phoneticPr fontId="3"/>
  </si>
  <si>
    <t>２．燃料費調整額及び再生可能エネルギー発電促進賦課金は入札においては加算しないこと。</t>
    <phoneticPr fontId="3"/>
  </si>
  <si>
    <t>　　力率修正率＝１００％－（力率－８５％）＝１００％－（１００％－８５％）＝８５％＝０．８５</t>
    <rPh sb="2" eb="4">
      <t>リキリツ</t>
    </rPh>
    <rPh sb="4" eb="7">
      <t>シュウセイリツ</t>
    </rPh>
    <rPh sb="14" eb="16">
      <t>リキリツ</t>
    </rPh>
    <phoneticPr fontId="3"/>
  </si>
  <si>
    <t xml:space="preserve">予備線
基本料金
（円/kW）
</t>
    <rPh sb="2" eb="3">
      <t>セン</t>
    </rPh>
    <phoneticPr fontId="1"/>
  </si>
  <si>
    <t>ピーク</t>
  </si>
  <si>
    <t>昼間・夏季</t>
  </si>
  <si>
    <t>昼間・他季</t>
  </si>
  <si>
    <t>夜間</t>
  </si>
  <si>
    <t>【使用電力料金内訳】</t>
    <rPh sb="1" eb="3">
      <t>シヨウ</t>
    </rPh>
    <rPh sb="3" eb="5">
      <t>デンリョク</t>
    </rPh>
    <rPh sb="5" eb="7">
      <t>リョウキン</t>
    </rPh>
    <rPh sb="7" eb="9">
      <t>ウチワケ</t>
    </rPh>
    <phoneticPr fontId="1"/>
  </si>
  <si>
    <t>④＋⑥＋⑦＝⑧</t>
    <phoneticPr fontId="1"/>
  </si>
  <si>
    <t>①'</t>
    <phoneticPr fontId="1"/>
  </si>
  <si>
    <t>②'</t>
    <phoneticPr fontId="1"/>
  </si>
  <si>
    <t>④'</t>
    <phoneticPr fontId="1"/>
  </si>
  <si>
    <t>⑤'</t>
    <phoneticPr fontId="1"/>
  </si>
  <si>
    <t>⑦'</t>
    <phoneticPr fontId="1"/>
  </si>
  <si>
    <t>⑧'</t>
    <phoneticPr fontId="1"/>
  </si>
  <si>
    <t>⑩'</t>
    <phoneticPr fontId="1"/>
  </si>
  <si>
    <t>⑪'</t>
    <phoneticPr fontId="1"/>
  </si>
  <si>
    <t>③'+⑥'+⑨'+⑫'=⑬'</t>
    <phoneticPr fontId="1"/>
  </si>
  <si>
    <t>⑬'＝⑦</t>
    <phoneticPr fontId="1"/>
  </si>
  <si>
    <t>①'×②'=③'</t>
    <phoneticPr fontId="1"/>
  </si>
  <si>
    <t>④'×⑤'=⑥'</t>
    <phoneticPr fontId="1"/>
  </si>
  <si>
    <t>⑦'×⑧'=⑨'</t>
    <phoneticPr fontId="1"/>
  </si>
  <si>
    <t>⑩'×⑪'=⑫'</t>
    <phoneticPr fontId="1"/>
  </si>
  <si>
    <t>予定使用
電力量
（ｋWh）</t>
    <rPh sb="0" eb="2">
      <t>ヨテイ</t>
    </rPh>
    <rPh sb="2" eb="4">
      <t>シヨウ</t>
    </rPh>
    <rPh sb="5" eb="7">
      <t>デンリョク</t>
    </rPh>
    <rPh sb="7" eb="8">
      <t>リョウ</t>
    </rPh>
    <phoneticPr fontId="1"/>
  </si>
  <si>
    <t>４．各欄上部等の記載に従い記入及び計算するとともに、計算ミスがないことを確認すること。</t>
    <rPh sb="2" eb="4">
      <t>カクラン</t>
    </rPh>
    <rPh sb="4" eb="6">
      <t>ジョウブ</t>
    </rPh>
    <rPh sb="6" eb="7">
      <t>トウ</t>
    </rPh>
    <rPh sb="8" eb="10">
      <t>キサイ</t>
    </rPh>
    <rPh sb="11" eb="12">
      <t>シタガ</t>
    </rPh>
    <rPh sb="13" eb="15">
      <t>キニュウ</t>
    </rPh>
    <rPh sb="15" eb="16">
      <t>オヨ</t>
    </rPh>
    <rPh sb="17" eb="19">
      <t>ケイサン</t>
    </rPh>
    <rPh sb="26" eb="28">
      <t>ケイサン</t>
    </rPh>
    <rPh sb="36" eb="38">
      <t>カクニン</t>
    </rPh>
    <phoneticPr fontId="3"/>
  </si>
  <si>
    <t>５．力率修正率（③欄）については、力率の想定値100%とし、以下により算出している。</t>
    <rPh sb="2" eb="4">
      <t>リキリツ</t>
    </rPh>
    <rPh sb="4" eb="6">
      <t>シュウセイ</t>
    </rPh>
    <rPh sb="6" eb="7">
      <t>リツ</t>
    </rPh>
    <rPh sb="9" eb="10">
      <t>ラン</t>
    </rPh>
    <rPh sb="17" eb="19">
      <t>リキリツ</t>
    </rPh>
    <rPh sb="20" eb="22">
      <t>ソウテイ</t>
    </rPh>
    <rPh sb="22" eb="23">
      <t>チ</t>
    </rPh>
    <rPh sb="30" eb="32">
      <t>イカ</t>
    </rPh>
    <rPh sb="35" eb="37">
      <t>サンシュツ</t>
    </rPh>
    <phoneticPr fontId="3"/>
  </si>
  <si>
    <t>６．使用電力量料金（⑦欄）は、【使用電力量料金内訳】により試算した金額（⑬'欄）を入力すること。</t>
    <rPh sb="11" eb="12">
      <t>ラン</t>
    </rPh>
    <rPh sb="23" eb="25">
      <t>ウチワケ</t>
    </rPh>
    <rPh sb="29" eb="31">
      <t>シサン</t>
    </rPh>
    <rPh sb="33" eb="35">
      <t>キンガク</t>
    </rPh>
    <rPh sb="38" eb="39">
      <t>ラン</t>
    </rPh>
    <rPh sb="41" eb="43">
      <t>ニュウリョク</t>
    </rPh>
    <phoneticPr fontId="1"/>
  </si>
  <si>
    <t>・・・⑨</t>
    <phoneticPr fontId="1"/>
  </si>
  <si>
    <t>３．太枠部分に単価を入力すること。</t>
    <rPh sb="2" eb="4">
      <t>フトワク</t>
    </rPh>
    <rPh sb="4" eb="6">
      <t>ブブン</t>
    </rPh>
    <rPh sb="7" eb="9">
      <t>タンカ</t>
    </rPh>
    <rPh sb="10" eb="12">
      <t>ニュウリョク</t>
    </rPh>
    <phoneticPr fontId="3"/>
  </si>
  <si>
    <t>電力量
料金単価
（円/kWh）
※小数点
以下第2位
まで記入</t>
    <rPh sb="0" eb="2">
      <t>デンリョク</t>
    </rPh>
    <rPh sb="2" eb="3">
      <t>リョウ</t>
    </rPh>
    <rPh sb="4" eb="6">
      <t>リョウキン</t>
    </rPh>
    <rPh sb="6" eb="8">
      <t>タンカ</t>
    </rPh>
    <rPh sb="10" eb="11">
      <t>エン</t>
    </rPh>
    <phoneticPr fontId="1"/>
  </si>
  <si>
    <t>使用電力量
料金（円）
※小数点
第3位以下を
切捨</t>
    <rPh sb="0" eb="2">
      <t>シヨウ</t>
    </rPh>
    <rPh sb="2" eb="4">
      <t>デンリョク</t>
    </rPh>
    <rPh sb="4" eb="5">
      <t>リョウ</t>
    </rPh>
    <rPh sb="6" eb="8">
      <t>リョウキン</t>
    </rPh>
    <rPh sb="9" eb="10">
      <t>エン</t>
    </rPh>
    <phoneticPr fontId="1"/>
  </si>
  <si>
    <t>使用電力量料金（円）
※小数点以下
第2位まで記入</t>
    <rPh sb="0" eb="2">
      <t>シヨウ</t>
    </rPh>
    <rPh sb="2" eb="4">
      <t>デンリョク</t>
    </rPh>
    <rPh sb="4" eb="5">
      <t>リョウ</t>
    </rPh>
    <rPh sb="5" eb="7">
      <t>リョウキン</t>
    </rPh>
    <rPh sb="8" eb="9">
      <t>エン</t>
    </rPh>
    <phoneticPr fontId="1"/>
  </si>
  <si>
    <t>基本料金
単価
（円/kW）
※小数点以下
第2位まで記入</t>
    <rPh sb="0" eb="2">
      <t>キホン</t>
    </rPh>
    <rPh sb="2" eb="4">
      <t>リョウキン</t>
    </rPh>
    <rPh sb="5" eb="7">
      <t>タンカ</t>
    </rPh>
    <rPh sb="9" eb="10">
      <t>エン</t>
    </rPh>
    <rPh sb="16" eb="19">
      <t>ショウスウテン</t>
    </rPh>
    <rPh sb="19" eb="21">
      <t>イカ</t>
    </rPh>
    <rPh sb="22" eb="23">
      <t>ダイ</t>
    </rPh>
    <rPh sb="24" eb="25">
      <t>イ</t>
    </rPh>
    <rPh sb="27" eb="29">
      <t>キニュウ</t>
    </rPh>
    <phoneticPr fontId="1"/>
  </si>
  <si>
    <t>基本料金（円）
※小数点第3位
以下を切捨</t>
    <rPh sb="0" eb="2">
      <t>キホン</t>
    </rPh>
    <rPh sb="2" eb="4">
      <t>リョウキン</t>
    </rPh>
    <rPh sb="5" eb="6">
      <t>エン</t>
    </rPh>
    <rPh sb="16" eb="18">
      <t>イカ</t>
    </rPh>
    <rPh sb="19" eb="20">
      <t>キ</t>
    </rPh>
    <rPh sb="20" eb="21">
      <t>ス</t>
    </rPh>
    <phoneticPr fontId="1"/>
  </si>
  <si>
    <t>予備線
基本料金
単価
（円/kW）
※小数点以下
第2位まで記入</t>
    <rPh sb="0" eb="2">
      <t>ヨビ</t>
    </rPh>
    <rPh sb="2" eb="3">
      <t>セン</t>
    </rPh>
    <rPh sb="4" eb="6">
      <t>キホン</t>
    </rPh>
    <rPh sb="6" eb="8">
      <t>リョウキン</t>
    </rPh>
    <rPh sb="9" eb="11">
      <t>タンカ</t>
    </rPh>
    <rPh sb="13" eb="14">
      <t>エン</t>
    </rPh>
    <phoneticPr fontId="1"/>
  </si>
  <si>
    <t>使用電力量料金
（円）
※小数点以下
第2位まで記入</t>
    <rPh sb="0" eb="2">
      <t>シヨウ</t>
    </rPh>
    <rPh sb="2" eb="4">
      <t>デンリョク</t>
    </rPh>
    <rPh sb="4" eb="5">
      <t>リョウ</t>
    </rPh>
    <rPh sb="5" eb="7">
      <t>リョウキン</t>
    </rPh>
    <rPh sb="9" eb="10">
      <t>エン</t>
    </rPh>
    <phoneticPr fontId="1"/>
  </si>
  <si>
    <t>合計（円）
各月単位で小数点
以下切捨</t>
    <rPh sb="0" eb="2">
      <t>ゴウケイ</t>
    </rPh>
    <rPh sb="3" eb="4">
      <t>エン</t>
    </rPh>
    <rPh sb="6" eb="7">
      <t>カク</t>
    </rPh>
    <rPh sb="7" eb="10">
      <t>ツキタンイ</t>
    </rPh>
    <rPh sb="11" eb="14">
      <t>ショウスウテン</t>
    </rPh>
    <rPh sb="15" eb="17">
      <t>イカ</t>
    </rPh>
    <rPh sb="17" eb="18">
      <t>キ</t>
    </rPh>
    <rPh sb="18" eb="19">
      <t>ス</t>
    </rPh>
    <phoneticPr fontId="1"/>
  </si>
  <si>
    <t>入札者名</t>
    <rPh sb="0" eb="2">
      <t>ニュウサツ</t>
    </rPh>
    <rPh sb="2" eb="3">
      <t>シャ</t>
    </rPh>
    <rPh sb="3" eb="4">
      <t>メイ</t>
    </rPh>
    <phoneticPr fontId="1"/>
  </si>
  <si>
    <t>（様式第５号の２）</t>
    <rPh sb="1" eb="3">
      <t>ヨウシキ</t>
    </rPh>
    <rPh sb="3" eb="4">
      <t>ダイ</t>
    </rPh>
    <rPh sb="5" eb="6">
      <t>ゴウ</t>
    </rPh>
    <phoneticPr fontId="1"/>
  </si>
  <si>
    <t>入札書記入額　⑨×100/110＝</t>
    <rPh sb="0" eb="2">
      <t>ニュウサツ</t>
    </rPh>
    <rPh sb="2" eb="3">
      <t>ショ</t>
    </rPh>
    <rPh sb="3" eb="5">
      <t>キニュウ</t>
    </rPh>
    <rPh sb="5" eb="6">
      <t>ガク</t>
    </rPh>
    <phoneticPr fontId="3"/>
  </si>
  <si>
    <t>令和8年4月分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</si>
  <si>
    <t>令和8年5月分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</si>
  <si>
    <t>令和8年6月分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</si>
  <si>
    <t>令和8年7月分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</si>
  <si>
    <t>令和8年8月分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</si>
  <si>
    <t>令和8年9月分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</si>
  <si>
    <t>令和8年10月分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phoneticPr fontId="1"/>
  </si>
  <si>
    <t>令和8年11月分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phoneticPr fontId="1"/>
  </si>
  <si>
    <t>令和8年12月分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phoneticPr fontId="1"/>
  </si>
  <si>
    <t>令和9年1月分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6" eb="7">
      <t>ブン</t>
    </rPh>
    <phoneticPr fontId="1"/>
  </si>
  <si>
    <t>令和9年2月分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</si>
  <si>
    <t>令和9年3月分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</si>
</sst>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otted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dotted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dotted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dotted">
        <color auto="1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177" fontId="0" fillId="0" borderId="14" xfId="0" applyNumberFormat="1" applyBorder="1" applyProtection="1">
      <alignment vertical="center"/>
      <protection locked="0"/>
    </xf>
    <xf numFmtId="177" fontId="0" fillId="0" borderId="10" xfId="0" applyNumberFormat="1" applyBorder="1" applyProtection="1">
      <alignment vertical="center"/>
      <protection locked="0"/>
    </xf>
    <xf numFmtId="177" fontId="0" fillId="0" borderId="12" xfId="0" applyNumberFormat="1" applyBorder="1" applyProtection="1">
      <alignment vertical="center"/>
      <protection locked="0"/>
    </xf>
    <xf numFmtId="176" fontId="0" fillId="0" borderId="7" xfId="0" applyNumberFormat="1" applyBorder="1" applyProtection="1">
      <alignment vertical="center"/>
    </xf>
    <xf numFmtId="176" fontId="0" fillId="0" borderId="4" xfId="0" applyNumberFormat="1" applyBorder="1" applyProtection="1">
      <alignment vertical="center"/>
      <protection locked="0"/>
    </xf>
    <xf numFmtId="177" fontId="0" fillId="0" borderId="13" xfId="0" applyNumberFormat="1" applyBorder="1" applyProtection="1">
      <alignment vertical="center"/>
      <protection locked="0"/>
    </xf>
    <xf numFmtId="176" fontId="0" fillId="0" borderId="13" xfId="0" applyNumberFormat="1" applyBorder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177" fontId="0" fillId="0" borderId="0" xfId="0" applyNumberForma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0" xfId="1" applyBorder="1" applyAlignment="1" applyProtection="1">
      <alignment horizontal="right" vertical="center"/>
      <protection locked="0"/>
    </xf>
    <xf numFmtId="38" fontId="4" fillId="0" borderId="0" xfId="2" applyFont="1" applyBorder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2" fillId="0" borderId="0" xfId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176" fontId="0" fillId="0" borderId="17" xfId="0" applyNumberFormat="1" applyBorder="1" applyAlignment="1" applyProtection="1">
      <alignment horizontal="center" vertical="center"/>
      <protection locked="0"/>
    </xf>
    <xf numFmtId="176" fontId="0" fillId="0" borderId="17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15" xfId="0" applyNumberFormat="1" applyBorder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Fill="1" applyAlignment="1" applyProtection="1"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0" fillId="0" borderId="0" xfId="0" applyProtection="1">
      <alignment vertical="center"/>
    </xf>
    <xf numFmtId="176" fontId="0" fillId="0" borderId="0" xfId="0" applyNumberFormat="1" applyProtection="1">
      <alignment vertical="center"/>
    </xf>
    <xf numFmtId="0" fontId="0" fillId="0" borderId="2" xfId="0" applyBorder="1" applyProtection="1">
      <alignment vertical="center"/>
    </xf>
    <xf numFmtId="176" fontId="0" fillId="0" borderId="2" xfId="0" applyNumberFormat="1" applyBorder="1" applyProtection="1">
      <alignment vertical="center"/>
    </xf>
    <xf numFmtId="176" fontId="0" fillId="0" borderId="5" xfId="0" applyNumberForma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3" xfId="0" applyNumberFormat="1" applyBorder="1" applyAlignment="1" applyProtection="1">
      <alignment horizontal="center" vertical="center" wrapText="1"/>
    </xf>
    <xf numFmtId="176" fontId="0" fillId="0" borderId="6" xfId="0" applyNumberFormat="1" applyBorder="1" applyAlignment="1" applyProtection="1">
      <alignment horizontal="center" vertical="center" wrapText="1"/>
    </xf>
    <xf numFmtId="0" fontId="0" fillId="0" borderId="1" xfId="0" applyBorder="1" applyProtection="1">
      <alignment vertical="center"/>
    </xf>
    <xf numFmtId="176" fontId="0" fillId="0" borderId="1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176" fontId="0" fillId="0" borderId="7" xfId="0" applyNumberFormat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/>
    </xf>
    <xf numFmtId="176" fontId="0" fillId="0" borderId="2" xfId="0" applyNumberForma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76" fontId="0" fillId="0" borderId="4" xfId="0" applyNumberFormat="1" applyBorder="1" applyProtection="1">
      <alignment vertical="center"/>
    </xf>
    <xf numFmtId="177" fontId="0" fillId="0" borderId="11" xfId="0" applyNumberFormat="1" applyBorder="1" applyProtection="1">
      <alignment vertical="center"/>
    </xf>
    <xf numFmtId="177" fontId="0" fillId="2" borderId="7" xfId="0" applyNumberFormat="1" applyFill="1" applyBorder="1" applyProtection="1">
      <alignment vertical="center"/>
    </xf>
    <xf numFmtId="176" fontId="0" fillId="0" borderId="8" xfId="0" applyNumberFormat="1" applyBorder="1" applyProtection="1">
      <alignment vertical="center"/>
    </xf>
    <xf numFmtId="176" fontId="0" fillId="2" borderId="9" xfId="0" applyNumberFormat="1" applyFill="1" applyBorder="1" applyProtection="1">
      <alignment vertical="center"/>
    </xf>
    <xf numFmtId="177" fontId="0" fillId="2" borderId="1" xfId="0" applyNumberFormat="1" applyFill="1" applyBorder="1" applyProtection="1">
      <alignment vertical="center"/>
    </xf>
    <xf numFmtId="176" fontId="0" fillId="2" borderId="1" xfId="0" applyNumberFormat="1" applyFill="1" applyBorder="1" applyProtection="1">
      <alignment vertical="center"/>
    </xf>
    <xf numFmtId="38" fontId="4" fillId="2" borderId="16" xfId="2" applyFont="1" applyFill="1" applyBorder="1" applyProtection="1">
      <alignment vertical="center"/>
    </xf>
    <xf numFmtId="0" fontId="0" fillId="0" borderId="0" xfId="0" applyAlignment="1" applyProtection="1">
      <alignment horizontal="left" vertical="center"/>
    </xf>
    <xf numFmtId="176" fontId="0" fillId="0" borderId="1" xfId="0" applyNumberFormat="1" applyBorder="1" applyAlignment="1" applyProtection="1">
      <alignment horizontal="center" vertical="center" wrapText="1"/>
    </xf>
    <xf numFmtId="177" fontId="0" fillId="2" borderId="9" xfId="0" applyNumberFormat="1" applyFill="1" applyBorder="1" applyProtection="1">
      <alignment vertical="center"/>
    </xf>
    <xf numFmtId="177" fontId="0" fillId="2" borderId="11" xfId="0" applyNumberFormat="1" applyFill="1" applyBorder="1" applyProtection="1">
      <alignment vertical="center"/>
    </xf>
    <xf numFmtId="0" fontId="2" fillId="0" borderId="0" xfId="1" applyProtection="1">
      <alignment vertical="center"/>
    </xf>
    <xf numFmtId="0" fontId="2" fillId="0" borderId="0" xfId="1" applyAlignment="1" applyProtection="1">
      <alignment horizontal="left" vertical="center" indent="1"/>
    </xf>
    <xf numFmtId="0" fontId="6" fillId="0" borderId="0" xfId="1" applyFont="1" applyFill="1" applyBorder="1" applyAlignment="1" applyProtection="1">
      <alignment horizontal="center" vertical="center"/>
    </xf>
    <xf numFmtId="0" fontId="2" fillId="0" borderId="0" xfId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177" fontId="0" fillId="0" borderId="0" xfId="0" applyNumberFormat="1" applyProtection="1">
      <alignment vertical="center"/>
    </xf>
    <xf numFmtId="0" fontId="5" fillId="0" borderId="0" xfId="1" applyFont="1" applyAlignment="1" applyProtection="1">
      <alignment horizontal="right" vertical="center"/>
    </xf>
    <xf numFmtId="176" fontId="0" fillId="0" borderId="1" xfId="0" applyNumberFormat="1" applyBorder="1" applyAlignment="1" applyProtection="1">
      <alignment horizontal="center" vertical="center" shrinkToFit="1"/>
    </xf>
    <xf numFmtId="176" fontId="0" fillId="0" borderId="7" xfId="0" applyNumberFormat="1" applyBorder="1" applyAlignment="1" applyProtection="1">
      <alignment horizontal="center" vertical="center" shrinkToFit="1"/>
    </xf>
    <xf numFmtId="176" fontId="0" fillId="0" borderId="1" xfId="0" applyNumberFormat="1" applyBorder="1" applyAlignment="1" applyProtection="1">
      <alignment horizontal="center" vertical="center"/>
    </xf>
    <xf numFmtId="0" fontId="2" fillId="0" borderId="0" xfId="1" applyAlignment="1" applyProtection="1">
      <alignment horizontal="right" vertical="center"/>
    </xf>
    <xf numFmtId="0" fontId="2" fillId="0" borderId="0" xfId="1" applyBorder="1" applyAlignment="1" applyProtection="1">
      <alignment horizontal="right" vertical="center"/>
    </xf>
  </cellXfs>
  <cellStyles count="3">
    <cellStyle name="桁区切り 2" xfId="2" xr:uid="{00000000-0005-0000-0000-000000000000}"/>
    <cellStyle name="標準" xfId="0" builtinId="0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6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5" customHeight="1" x14ac:dyDescent="0.25"/>
  <cols>
    <col min="1" max="1" width="15.3984375" style="18" bestFit="1" customWidth="1"/>
    <col min="2" max="2" width="10.59765625" style="10" customWidth="1"/>
    <col min="3" max="3" width="15.59765625" style="10" customWidth="1"/>
    <col min="4" max="4" width="10.59765625" style="10" customWidth="1"/>
    <col min="5" max="5" width="18.59765625" style="10" customWidth="1"/>
    <col min="6" max="6" width="15.59765625" style="10" customWidth="1"/>
    <col min="7" max="8" width="18.59765625" style="10" customWidth="1"/>
    <col min="9" max="9" width="20.59765625" style="10" customWidth="1"/>
    <col min="10" max="10" width="6.3984375" style="10" bestFit="1" customWidth="1"/>
    <col min="11" max="11" width="2.59765625" style="10" customWidth="1"/>
    <col min="12" max="12" width="15.3984375" style="10" bestFit="1" customWidth="1"/>
    <col min="13" max="14" width="10.59765625" style="10" customWidth="1"/>
    <col min="15" max="15" width="11.59765625" style="10" customWidth="1"/>
    <col min="16" max="17" width="10.59765625" style="10" customWidth="1"/>
    <col min="18" max="18" width="11.59765625" style="10" customWidth="1"/>
    <col min="19" max="20" width="10.59765625" style="10" customWidth="1"/>
    <col min="21" max="21" width="11.59765625" style="10" customWidth="1"/>
    <col min="22" max="23" width="10.59765625" style="10" customWidth="1"/>
    <col min="24" max="24" width="11.59765625" style="10" customWidth="1"/>
    <col min="25" max="25" width="17.46484375" style="10" bestFit="1" customWidth="1"/>
    <col min="26" max="26" width="2.59765625" style="10" customWidth="1"/>
    <col min="27" max="35" width="9" style="10"/>
    <col min="36" max="16384" width="9" style="18"/>
  </cols>
  <sheetData>
    <row r="1" spans="1:25" ht="15" customHeight="1" x14ac:dyDescent="0.25">
      <c r="A1" s="18" t="s">
        <v>52</v>
      </c>
    </row>
    <row r="4" spans="1:25" ht="15" customHeight="1" thickBot="1" x14ac:dyDescent="0.3">
      <c r="A4" s="30" t="s">
        <v>0</v>
      </c>
      <c r="G4" s="21" t="s">
        <v>51</v>
      </c>
      <c r="H4" s="22"/>
      <c r="I4" s="22"/>
      <c r="N4" s="23"/>
      <c r="O4" s="23"/>
    </row>
    <row r="5" spans="1:25" ht="15" customHeight="1" thickTop="1" x14ac:dyDescent="0.25">
      <c r="A5" s="31" t="s">
        <v>1</v>
      </c>
      <c r="L5" s="53" t="s">
        <v>21</v>
      </c>
    </row>
    <row r="6" spans="1:25" ht="15" customHeight="1" x14ac:dyDescent="0.25">
      <c r="A6" s="32"/>
      <c r="B6" s="33"/>
      <c r="C6" s="33"/>
      <c r="D6" s="34"/>
      <c r="E6" s="33"/>
      <c r="F6" s="33"/>
      <c r="G6" s="33"/>
      <c r="H6" s="33"/>
      <c r="I6" s="33"/>
      <c r="L6" s="66"/>
      <c r="M6" s="64" t="s">
        <v>17</v>
      </c>
      <c r="N6" s="64"/>
      <c r="O6" s="64"/>
      <c r="P6" s="64" t="s">
        <v>18</v>
      </c>
      <c r="Q6" s="64"/>
      <c r="R6" s="64"/>
      <c r="S6" s="64" t="s">
        <v>19</v>
      </c>
      <c r="T6" s="64"/>
      <c r="U6" s="64"/>
      <c r="V6" s="64" t="s">
        <v>20</v>
      </c>
      <c r="W6" s="64"/>
      <c r="X6" s="65"/>
      <c r="Y6" s="33"/>
    </row>
    <row r="7" spans="1:25" ht="99.95" customHeight="1" x14ac:dyDescent="0.25">
      <c r="A7" s="35"/>
      <c r="B7" s="36" t="s">
        <v>9</v>
      </c>
      <c r="C7" s="36" t="s">
        <v>46</v>
      </c>
      <c r="D7" s="37" t="s">
        <v>10</v>
      </c>
      <c r="E7" s="36" t="s">
        <v>47</v>
      </c>
      <c r="F7" s="36" t="s">
        <v>48</v>
      </c>
      <c r="G7" s="36" t="s">
        <v>16</v>
      </c>
      <c r="H7" s="36" t="s">
        <v>49</v>
      </c>
      <c r="I7" s="36" t="s">
        <v>50</v>
      </c>
      <c r="L7" s="66"/>
      <c r="M7" s="54" t="s">
        <v>37</v>
      </c>
      <c r="N7" s="54" t="s">
        <v>43</v>
      </c>
      <c r="O7" s="54" t="s">
        <v>44</v>
      </c>
      <c r="P7" s="54" t="s">
        <v>37</v>
      </c>
      <c r="Q7" s="54" t="s">
        <v>43</v>
      </c>
      <c r="R7" s="54" t="s">
        <v>44</v>
      </c>
      <c r="S7" s="54" t="s">
        <v>37</v>
      </c>
      <c r="T7" s="54" t="s">
        <v>43</v>
      </c>
      <c r="U7" s="54" t="s">
        <v>44</v>
      </c>
      <c r="V7" s="54" t="s">
        <v>37</v>
      </c>
      <c r="W7" s="54" t="s">
        <v>43</v>
      </c>
      <c r="X7" s="54" t="s">
        <v>44</v>
      </c>
      <c r="Y7" s="36" t="s">
        <v>45</v>
      </c>
    </row>
    <row r="8" spans="1:25" ht="15" customHeight="1" thickBot="1" x14ac:dyDescent="0.3">
      <c r="A8" s="38"/>
      <c r="B8" s="39" t="s">
        <v>2</v>
      </c>
      <c r="C8" s="40" t="s">
        <v>3</v>
      </c>
      <c r="D8" s="41" t="s">
        <v>4</v>
      </c>
      <c r="E8" s="42" t="s">
        <v>5</v>
      </c>
      <c r="F8" s="43" t="s">
        <v>6</v>
      </c>
      <c r="G8" s="42" t="s">
        <v>7</v>
      </c>
      <c r="H8" s="39" t="s">
        <v>32</v>
      </c>
      <c r="I8" s="39" t="s">
        <v>22</v>
      </c>
      <c r="J8" s="24"/>
      <c r="K8" s="24"/>
      <c r="L8" s="66"/>
      <c r="M8" s="39" t="s">
        <v>23</v>
      </c>
      <c r="N8" s="39" t="s">
        <v>24</v>
      </c>
      <c r="O8" s="39" t="s">
        <v>33</v>
      </c>
      <c r="P8" s="39" t="s">
        <v>25</v>
      </c>
      <c r="Q8" s="39" t="s">
        <v>26</v>
      </c>
      <c r="R8" s="39" t="s">
        <v>34</v>
      </c>
      <c r="S8" s="39" t="s">
        <v>27</v>
      </c>
      <c r="T8" s="40" t="s">
        <v>28</v>
      </c>
      <c r="U8" s="39" t="s">
        <v>35</v>
      </c>
      <c r="V8" s="39" t="s">
        <v>29</v>
      </c>
      <c r="W8" s="40" t="s">
        <v>30</v>
      </c>
      <c r="X8" s="41" t="s">
        <v>36</v>
      </c>
      <c r="Y8" s="39" t="s">
        <v>31</v>
      </c>
    </row>
    <row r="9" spans="1:25" ht="15" customHeight="1" thickTop="1" x14ac:dyDescent="0.25">
      <c r="A9" s="38" t="s">
        <v>54</v>
      </c>
      <c r="B9" s="6">
        <v>1000</v>
      </c>
      <c r="C9" s="3"/>
      <c r="D9" s="46">
        <v>0.85</v>
      </c>
      <c r="E9" s="47">
        <f t="shared" ref="E9:E17" si="0">ROUNDDOWN(B9*C9*D9,2)</f>
        <v>0</v>
      </c>
      <c r="F9" s="3"/>
      <c r="G9" s="49">
        <f>B9*F9</f>
        <v>0</v>
      </c>
      <c r="H9" s="50">
        <f>Y9</f>
        <v>0</v>
      </c>
      <c r="I9" s="51">
        <f t="shared" ref="I9:I20" si="1">ROUNDDOWN(E9+G9+H9,0)</f>
        <v>0</v>
      </c>
      <c r="L9" s="38" t="str">
        <f>A9</f>
        <v>令和8年4月分</v>
      </c>
      <c r="M9" s="45"/>
      <c r="N9" s="7"/>
      <c r="O9" s="45"/>
      <c r="P9" s="45"/>
      <c r="Q9" s="7"/>
      <c r="R9" s="45"/>
      <c r="S9" s="6">
        <v>146954</v>
      </c>
      <c r="T9" s="3"/>
      <c r="U9" s="55">
        <f t="shared" ref="U9:U10" si="2">ROUNDDOWN(S9*T9,2)</f>
        <v>0</v>
      </c>
      <c r="V9" s="6">
        <v>84651</v>
      </c>
      <c r="W9" s="3"/>
      <c r="X9" s="56">
        <f t="shared" ref="X9:X20" si="3">ROUNDDOWN(V9*W9,2)</f>
        <v>0</v>
      </c>
      <c r="Y9" s="50">
        <f>O9+R9+U9+X9</f>
        <v>0</v>
      </c>
    </row>
    <row r="10" spans="1:25" ht="15" customHeight="1" x14ac:dyDescent="0.25">
      <c r="A10" s="38" t="s">
        <v>55</v>
      </c>
      <c r="B10" s="6">
        <v>1000</v>
      </c>
      <c r="C10" s="4"/>
      <c r="D10" s="46">
        <v>0.85</v>
      </c>
      <c r="E10" s="47">
        <f t="shared" si="0"/>
        <v>0</v>
      </c>
      <c r="F10" s="4"/>
      <c r="G10" s="49">
        <f t="shared" ref="G10:G20" si="4">B10*F10</f>
        <v>0</v>
      </c>
      <c r="H10" s="50">
        <f t="shared" ref="H10:H21" si="5">Y10</f>
        <v>0</v>
      </c>
      <c r="I10" s="51">
        <f t="shared" si="1"/>
        <v>0</v>
      </c>
      <c r="L10" s="38" t="str">
        <f t="shared" ref="L10:L20" si="6">A10</f>
        <v>令和8年5月分</v>
      </c>
      <c r="M10" s="45"/>
      <c r="N10" s="7"/>
      <c r="O10" s="45"/>
      <c r="P10" s="45"/>
      <c r="Q10" s="7"/>
      <c r="R10" s="45"/>
      <c r="S10" s="6">
        <v>149772</v>
      </c>
      <c r="T10" s="4"/>
      <c r="U10" s="55">
        <f t="shared" si="2"/>
        <v>0</v>
      </c>
      <c r="V10" s="6">
        <v>98306</v>
      </c>
      <c r="W10" s="4"/>
      <c r="X10" s="56">
        <f t="shared" si="3"/>
        <v>0</v>
      </c>
      <c r="Y10" s="50">
        <f t="shared" ref="Y10:Y20" si="7">O10+R10+U10+X10</f>
        <v>0</v>
      </c>
    </row>
    <row r="11" spans="1:25" ht="15" customHeight="1" thickBot="1" x14ac:dyDescent="0.3">
      <c r="A11" s="38" t="s">
        <v>56</v>
      </c>
      <c r="B11" s="6">
        <v>1000</v>
      </c>
      <c r="C11" s="4"/>
      <c r="D11" s="46">
        <v>0.85</v>
      </c>
      <c r="E11" s="47">
        <f t="shared" si="0"/>
        <v>0</v>
      </c>
      <c r="F11" s="4"/>
      <c r="G11" s="49">
        <f t="shared" si="4"/>
        <v>0</v>
      </c>
      <c r="H11" s="50">
        <f t="shared" si="5"/>
        <v>0</v>
      </c>
      <c r="I11" s="51">
        <f t="shared" si="1"/>
        <v>0</v>
      </c>
      <c r="L11" s="38" t="str">
        <f t="shared" si="6"/>
        <v>令和8年6月分</v>
      </c>
      <c r="M11" s="45"/>
      <c r="N11" s="25"/>
      <c r="O11" s="45"/>
      <c r="P11" s="45"/>
      <c r="Q11" s="25"/>
      <c r="R11" s="45"/>
      <c r="S11" s="6">
        <v>180443</v>
      </c>
      <c r="T11" s="5"/>
      <c r="U11" s="55">
        <f>ROUNDDOWN(S11*T11,2)</f>
        <v>0</v>
      </c>
      <c r="V11" s="6">
        <v>102167</v>
      </c>
      <c r="W11" s="4"/>
      <c r="X11" s="56">
        <f>ROUNDDOWN(V11*W11,2)</f>
        <v>0</v>
      </c>
      <c r="Y11" s="50">
        <f>O11+R11+U11+X11</f>
        <v>0</v>
      </c>
    </row>
    <row r="12" spans="1:25" ht="15" customHeight="1" thickTop="1" x14ac:dyDescent="0.25">
      <c r="A12" s="38" t="s">
        <v>57</v>
      </c>
      <c r="B12" s="6">
        <v>1000</v>
      </c>
      <c r="C12" s="4"/>
      <c r="D12" s="46">
        <v>0.85</v>
      </c>
      <c r="E12" s="47">
        <f t="shared" si="0"/>
        <v>0</v>
      </c>
      <c r="F12" s="4"/>
      <c r="G12" s="49">
        <f t="shared" si="4"/>
        <v>0</v>
      </c>
      <c r="H12" s="50">
        <f t="shared" si="5"/>
        <v>0</v>
      </c>
      <c r="I12" s="51">
        <f t="shared" si="1"/>
        <v>0</v>
      </c>
      <c r="L12" s="38" t="str">
        <f t="shared" si="6"/>
        <v>令和8年7月分</v>
      </c>
      <c r="M12" s="6">
        <v>60205</v>
      </c>
      <c r="N12" s="3"/>
      <c r="O12" s="55">
        <f>ROUNDDOWN(M12*N12,2)</f>
        <v>0</v>
      </c>
      <c r="P12" s="6">
        <v>180316</v>
      </c>
      <c r="Q12" s="3"/>
      <c r="R12" s="55">
        <f>ROUNDDOWN(P12*Q12,2)</f>
        <v>0</v>
      </c>
      <c r="S12" s="45"/>
      <c r="T12" s="9"/>
      <c r="U12" s="45"/>
      <c r="V12" s="6">
        <v>132213</v>
      </c>
      <c r="W12" s="4"/>
      <c r="X12" s="56">
        <f t="shared" si="3"/>
        <v>0</v>
      </c>
      <c r="Y12" s="50">
        <f t="shared" si="7"/>
        <v>0</v>
      </c>
    </row>
    <row r="13" spans="1:25" ht="15" customHeight="1" x14ac:dyDescent="0.25">
      <c r="A13" s="38" t="s">
        <v>58</v>
      </c>
      <c r="B13" s="6">
        <v>1000</v>
      </c>
      <c r="C13" s="4"/>
      <c r="D13" s="46">
        <v>0.85</v>
      </c>
      <c r="E13" s="47">
        <f t="shared" si="0"/>
        <v>0</v>
      </c>
      <c r="F13" s="4"/>
      <c r="G13" s="49">
        <f t="shared" si="4"/>
        <v>0</v>
      </c>
      <c r="H13" s="50">
        <f t="shared" si="5"/>
        <v>0</v>
      </c>
      <c r="I13" s="51">
        <f t="shared" si="1"/>
        <v>0</v>
      </c>
      <c r="L13" s="38" t="str">
        <f t="shared" si="6"/>
        <v>令和8年8月分</v>
      </c>
      <c r="M13" s="6">
        <v>63060</v>
      </c>
      <c r="N13" s="4"/>
      <c r="O13" s="55">
        <f t="shared" ref="O13:O14" si="8">ROUNDDOWN(M13*N13,2)</f>
        <v>0</v>
      </c>
      <c r="P13" s="6">
        <v>189898</v>
      </c>
      <c r="Q13" s="4"/>
      <c r="R13" s="55">
        <f t="shared" ref="R13:R14" si="9">ROUNDDOWN(P13*Q13,2)</f>
        <v>0</v>
      </c>
      <c r="S13" s="45"/>
      <c r="T13" s="7"/>
      <c r="U13" s="45"/>
      <c r="V13" s="6">
        <v>141405</v>
      </c>
      <c r="W13" s="4"/>
      <c r="X13" s="56">
        <f t="shared" si="3"/>
        <v>0</v>
      </c>
      <c r="Y13" s="50">
        <f t="shared" si="7"/>
        <v>0</v>
      </c>
    </row>
    <row r="14" spans="1:25" ht="15" customHeight="1" thickBot="1" x14ac:dyDescent="0.3">
      <c r="A14" s="38" t="s">
        <v>59</v>
      </c>
      <c r="B14" s="6">
        <v>1000</v>
      </c>
      <c r="C14" s="4"/>
      <c r="D14" s="46">
        <v>0.85</v>
      </c>
      <c r="E14" s="47">
        <f t="shared" si="0"/>
        <v>0</v>
      </c>
      <c r="F14" s="4"/>
      <c r="G14" s="49">
        <f t="shared" si="4"/>
        <v>0</v>
      </c>
      <c r="H14" s="50">
        <f t="shared" si="5"/>
        <v>0</v>
      </c>
      <c r="I14" s="51">
        <f t="shared" si="1"/>
        <v>0</v>
      </c>
      <c r="L14" s="38" t="str">
        <f t="shared" si="6"/>
        <v>令和8年9月分</v>
      </c>
      <c r="M14" s="6">
        <v>53425</v>
      </c>
      <c r="N14" s="5"/>
      <c r="O14" s="55">
        <f t="shared" si="8"/>
        <v>0</v>
      </c>
      <c r="P14" s="6">
        <v>161807</v>
      </c>
      <c r="Q14" s="5"/>
      <c r="R14" s="55">
        <f t="shared" si="9"/>
        <v>0</v>
      </c>
      <c r="S14" s="45"/>
      <c r="T14" s="25"/>
      <c r="U14" s="45"/>
      <c r="V14" s="6">
        <v>143590</v>
      </c>
      <c r="W14" s="4"/>
      <c r="X14" s="56">
        <f t="shared" si="3"/>
        <v>0</v>
      </c>
      <c r="Y14" s="50">
        <f t="shared" si="7"/>
        <v>0</v>
      </c>
    </row>
    <row r="15" spans="1:25" ht="15" customHeight="1" thickTop="1" x14ac:dyDescent="0.25">
      <c r="A15" s="38" t="s">
        <v>60</v>
      </c>
      <c r="B15" s="6">
        <v>1000</v>
      </c>
      <c r="C15" s="4"/>
      <c r="D15" s="46">
        <v>0.85</v>
      </c>
      <c r="E15" s="47">
        <f t="shared" si="0"/>
        <v>0</v>
      </c>
      <c r="F15" s="4"/>
      <c r="G15" s="49">
        <f t="shared" si="4"/>
        <v>0</v>
      </c>
      <c r="H15" s="50">
        <f t="shared" si="5"/>
        <v>0</v>
      </c>
      <c r="I15" s="51">
        <f t="shared" si="1"/>
        <v>0</v>
      </c>
      <c r="L15" s="38" t="str">
        <f t="shared" si="6"/>
        <v>令和8年10月分</v>
      </c>
      <c r="M15" s="45"/>
      <c r="N15" s="9"/>
      <c r="O15" s="45"/>
      <c r="P15" s="45"/>
      <c r="Q15" s="9"/>
      <c r="R15" s="45"/>
      <c r="S15" s="6">
        <v>187134</v>
      </c>
      <c r="T15" s="3"/>
      <c r="U15" s="55">
        <f t="shared" ref="U15:U20" si="10">ROUNDDOWN(S15*T15,2)</f>
        <v>0</v>
      </c>
      <c r="V15" s="6">
        <v>99666</v>
      </c>
      <c r="W15" s="4"/>
      <c r="X15" s="56">
        <f t="shared" si="3"/>
        <v>0</v>
      </c>
      <c r="Y15" s="50">
        <f t="shared" si="7"/>
        <v>0</v>
      </c>
    </row>
    <row r="16" spans="1:25" ht="15" customHeight="1" x14ac:dyDescent="0.25">
      <c r="A16" s="38" t="s">
        <v>61</v>
      </c>
      <c r="B16" s="6">
        <v>1000</v>
      </c>
      <c r="C16" s="4"/>
      <c r="D16" s="46">
        <v>0.85</v>
      </c>
      <c r="E16" s="47">
        <f t="shared" si="0"/>
        <v>0</v>
      </c>
      <c r="F16" s="4"/>
      <c r="G16" s="49">
        <f t="shared" si="4"/>
        <v>0</v>
      </c>
      <c r="H16" s="50">
        <f t="shared" si="5"/>
        <v>0</v>
      </c>
      <c r="I16" s="51">
        <f t="shared" si="1"/>
        <v>0</v>
      </c>
      <c r="L16" s="38" t="str">
        <f t="shared" si="6"/>
        <v>令和8年11月分</v>
      </c>
      <c r="M16" s="45"/>
      <c r="N16" s="7"/>
      <c r="O16" s="45"/>
      <c r="P16" s="45"/>
      <c r="Q16" s="7"/>
      <c r="R16" s="45"/>
      <c r="S16" s="6">
        <v>146894</v>
      </c>
      <c r="T16" s="4"/>
      <c r="U16" s="55">
        <f t="shared" si="10"/>
        <v>0</v>
      </c>
      <c r="V16" s="6">
        <v>93996</v>
      </c>
      <c r="W16" s="4"/>
      <c r="X16" s="56">
        <f t="shared" si="3"/>
        <v>0</v>
      </c>
      <c r="Y16" s="50">
        <f t="shared" si="7"/>
        <v>0</v>
      </c>
    </row>
    <row r="17" spans="1:25" ht="15" customHeight="1" x14ac:dyDescent="0.25">
      <c r="A17" s="38" t="s">
        <v>62</v>
      </c>
      <c r="B17" s="6">
        <v>1000</v>
      </c>
      <c r="C17" s="4"/>
      <c r="D17" s="46">
        <v>0.85</v>
      </c>
      <c r="E17" s="47">
        <f t="shared" si="0"/>
        <v>0</v>
      </c>
      <c r="F17" s="4"/>
      <c r="G17" s="49">
        <f t="shared" si="4"/>
        <v>0</v>
      </c>
      <c r="H17" s="50">
        <f t="shared" si="5"/>
        <v>0</v>
      </c>
      <c r="I17" s="51">
        <f t="shared" si="1"/>
        <v>0</v>
      </c>
      <c r="L17" s="38" t="str">
        <f t="shared" si="6"/>
        <v>令和8年12月分</v>
      </c>
      <c r="M17" s="45"/>
      <c r="N17" s="7"/>
      <c r="O17" s="45"/>
      <c r="P17" s="45"/>
      <c r="Q17" s="7"/>
      <c r="R17" s="45"/>
      <c r="S17" s="6">
        <v>165940</v>
      </c>
      <c r="T17" s="4"/>
      <c r="U17" s="55">
        <f t="shared" si="10"/>
        <v>0</v>
      </c>
      <c r="V17" s="6">
        <v>121436</v>
      </c>
      <c r="W17" s="4"/>
      <c r="X17" s="56">
        <f t="shared" si="3"/>
        <v>0</v>
      </c>
      <c r="Y17" s="50">
        <f t="shared" si="7"/>
        <v>0</v>
      </c>
    </row>
    <row r="18" spans="1:25" ht="15" customHeight="1" x14ac:dyDescent="0.25">
      <c r="A18" s="38" t="s">
        <v>63</v>
      </c>
      <c r="B18" s="6">
        <v>1000</v>
      </c>
      <c r="C18" s="4"/>
      <c r="D18" s="46">
        <v>0.85</v>
      </c>
      <c r="E18" s="47">
        <f t="shared" ref="E18:E20" si="11">ROUNDDOWN(B18*C18*D18,2)</f>
        <v>0</v>
      </c>
      <c r="F18" s="4"/>
      <c r="G18" s="49">
        <f t="shared" si="4"/>
        <v>0</v>
      </c>
      <c r="H18" s="50">
        <f t="shared" si="5"/>
        <v>0</v>
      </c>
      <c r="I18" s="51">
        <f t="shared" si="1"/>
        <v>0</v>
      </c>
      <c r="L18" s="38" t="str">
        <f t="shared" si="6"/>
        <v>令和9年1月分</v>
      </c>
      <c r="M18" s="45"/>
      <c r="N18" s="7"/>
      <c r="O18" s="45"/>
      <c r="P18" s="45"/>
      <c r="Q18" s="7"/>
      <c r="R18" s="45"/>
      <c r="S18" s="6">
        <v>171879</v>
      </c>
      <c r="T18" s="4"/>
      <c r="U18" s="55">
        <f t="shared" si="10"/>
        <v>0</v>
      </c>
      <c r="V18" s="6">
        <v>134397</v>
      </c>
      <c r="W18" s="4"/>
      <c r="X18" s="56">
        <f t="shared" si="3"/>
        <v>0</v>
      </c>
      <c r="Y18" s="50">
        <f t="shared" si="7"/>
        <v>0</v>
      </c>
    </row>
    <row r="19" spans="1:25" ht="15" customHeight="1" x14ac:dyDescent="0.25">
      <c r="A19" s="38" t="s">
        <v>64</v>
      </c>
      <c r="B19" s="6">
        <v>1000</v>
      </c>
      <c r="C19" s="4"/>
      <c r="D19" s="46">
        <v>0.85</v>
      </c>
      <c r="E19" s="47">
        <f t="shared" si="11"/>
        <v>0</v>
      </c>
      <c r="F19" s="4"/>
      <c r="G19" s="49">
        <f t="shared" si="4"/>
        <v>0</v>
      </c>
      <c r="H19" s="50">
        <f t="shared" si="5"/>
        <v>0</v>
      </c>
      <c r="I19" s="51">
        <f t="shared" si="1"/>
        <v>0</v>
      </c>
      <c r="L19" s="38" t="str">
        <f t="shared" si="6"/>
        <v>令和9年2月分</v>
      </c>
      <c r="M19" s="45"/>
      <c r="N19" s="7"/>
      <c r="O19" s="45"/>
      <c r="P19" s="45"/>
      <c r="Q19" s="7"/>
      <c r="R19" s="45"/>
      <c r="S19" s="6">
        <v>172620</v>
      </c>
      <c r="T19" s="4"/>
      <c r="U19" s="55">
        <f t="shared" si="10"/>
        <v>0</v>
      </c>
      <c r="V19" s="6">
        <v>111026</v>
      </c>
      <c r="W19" s="4"/>
      <c r="X19" s="56">
        <f t="shared" si="3"/>
        <v>0</v>
      </c>
      <c r="Y19" s="50">
        <f t="shared" si="7"/>
        <v>0</v>
      </c>
    </row>
    <row r="20" spans="1:25" ht="15" customHeight="1" thickBot="1" x14ac:dyDescent="0.3">
      <c r="A20" s="38" t="s">
        <v>65</v>
      </c>
      <c r="B20" s="6">
        <v>1000</v>
      </c>
      <c r="C20" s="5"/>
      <c r="D20" s="46">
        <v>0.85</v>
      </c>
      <c r="E20" s="47">
        <f t="shared" si="11"/>
        <v>0</v>
      </c>
      <c r="F20" s="5"/>
      <c r="G20" s="49">
        <f t="shared" si="4"/>
        <v>0</v>
      </c>
      <c r="H20" s="50">
        <f t="shared" si="5"/>
        <v>0</v>
      </c>
      <c r="I20" s="51">
        <f t="shared" si="1"/>
        <v>0</v>
      </c>
      <c r="L20" s="38" t="str">
        <f t="shared" si="6"/>
        <v>令和9年3月分</v>
      </c>
      <c r="M20" s="45"/>
      <c r="N20" s="7"/>
      <c r="O20" s="45"/>
      <c r="P20" s="45"/>
      <c r="Q20" s="7"/>
      <c r="R20" s="45"/>
      <c r="S20" s="6">
        <v>164017</v>
      </c>
      <c r="T20" s="5"/>
      <c r="U20" s="55">
        <f t="shared" si="10"/>
        <v>0</v>
      </c>
      <c r="V20" s="6">
        <v>107260</v>
      </c>
      <c r="W20" s="5"/>
      <c r="X20" s="56">
        <f t="shared" si="3"/>
        <v>0</v>
      </c>
      <c r="Y20" s="50">
        <f t="shared" si="7"/>
        <v>0</v>
      </c>
    </row>
    <row r="21" spans="1:25" ht="15" customHeight="1" thickTop="1" x14ac:dyDescent="0.25">
      <c r="A21" s="44" t="s">
        <v>8</v>
      </c>
      <c r="B21" s="45"/>
      <c r="C21" s="8"/>
      <c r="D21" s="48"/>
      <c r="E21" s="45"/>
      <c r="F21" s="9"/>
      <c r="G21" s="45"/>
      <c r="H21" s="50">
        <f t="shared" si="5"/>
        <v>0</v>
      </c>
      <c r="I21" s="51">
        <f>SUM(I9:I20)</f>
        <v>0</v>
      </c>
      <c r="J21" s="10" t="s">
        <v>41</v>
      </c>
      <c r="L21" s="44" t="s">
        <v>8</v>
      </c>
      <c r="M21" s="45"/>
      <c r="N21" s="7"/>
      <c r="O21" s="45"/>
      <c r="P21" s="45"/>
      <c r="Q21" s="7"/>
      <c r="R21" s="45"/>
      <c r="S21" s="45"/>
      <c r="T21" s="9"/>
      <c r="U21" s="45"/>
      <c r="V21" s="45"/>
      <c r="W21" s="9"/>
      <c r="X21" s="48"/>
      <c r="Y21" s="50">
        <f>SUM(Y9:Y20)</f>
        <v>0</v>
      </c>
    </row>
    <row r="22" spans="1:25" ht="15" customHeight="1" thickBot="1" x14ac:dyDescent="0.3">
      <c r="A22" s="17"/>
      <c r="C22" s="11"/>
    </row>
    <row r="23" spans="1:25" ht="15" customHeight="1" thickTop="1" thickBot="1" x14ac:dyDescent="0.3">
      <c r="C23" s="11"/>
      <c r="G23" s="67" t="s">
        <v>53</v>
      </c>
      <c r="H23" s="68"/>
      <c r="I23" s="52">
        <f>IF(I21="","",ROUNDUP(I21*100/110,0))</f>
        <v>0</v>
      </c>
    </row>
    <row r="24" spans="1:25" ht="15" customHeight="1" thickTop="1" x14ac:dyDescent="0.25">
      <c r="A24" s="17"/>
      <c r="C24" s="11"/>
      <c r="G24" s="63" t="s">
        <v>11</v>
      </c>
      <c r="H24" s="63"/>
      <c r="I24" s="57"/>
    </row>
    <row r="25" spans="1:25" ht="15" customHeight="1" x14ac:dyDescent="0.25">
      <c r="A25" s="58" t="s">
        <v>12</v>
      </c>
      <c r="B25" s="59"/>
      <c r="C25" s="59"/>
      <c r="D25" s="59"/>
      <c r="E25" s="59"/>
      <c r="F25" s="59"/>
      <c r="G25" s="1"/>
      <c r="H25" s="13"/>
      <c r="I25" s="14"/>
    </row>
    <row r="26" spans="1:25" ht="15" customHeight="1" x14ac:dyDescent="0.25">
      <c r="A26" s="60" t="s">
        <v>13</v>
      </c>
      <c r="B26" s="60"/>
      <c r="C26" s="60"/>
      <c r="D26" s="60"/>
      <c r="E26" s="60"/>
      <c r="F26" s="60"/>
      <c r="G26" s="2"/>
      <c r="H26" s="15"/>
      <c r="I26" s="16"/>
    </row>
    <row r="27" spans="1:25" ht="15" customHeight="1" x14ac:dyDescent="0.25">
      <c r="A27" s="60" t="s">
        <v>14</v>
      </c>
      <c r="B27" s="60"/>
      <c r="C27" s="60"/>
      <c r="D27" s="60"/>
      <c r="E27" s="60"/>
      <c r="F27" s="60"/>
      <c r="G27" s="2"/>
      <c r="H27" s="2"/>
      <c r="I27" s="2"/>
    </row>
    <row r="28" spans="1:25" ht="15" customHeight="1" x14ac:dyDescent="0.25">
      <c r="A28" s="60" t="s">
        <v>42</v>
      </c>
      <c r="B28" s="60"/>
      <c r="C28" s="60"/>
      <c r="D28" s="60"/>
      <c r="E28" s="60"/>
      <c r="F28" s="60"/>
      <c r="G28" s="2"/>
      <c r="H28" s="2"/>
      <c r="I28" s="2"/>
    </row>
    <row r="29" spans="1:25" ht="15" customHeight="1" x14ac:dyDescent="0.25">
      <c r="A29" s="60" t="s">
        <v>38</v>
      </c>
      <c r="B29" s="60"/>
      <c r="C29" s="60"/>
      <c r="D29" s="60"/>
      <c r="E29" s="60"/>
      <c r="F29" s="60"/>
      <c r="G29" s="2"/>
      <c r="H29" s="2"/>
      <c r="I29" s="2"/>
    </row>
    <row r="30" spans="1:25" ht="15" customHeight="1" x14ac:dyDescent="0.25">
      <c r="A30" s="61" t="s">
        <v>39</v>
      </c>
      <c r="B30" s="61"/>
      <c r="C30" s="61"/>
      <c r="D30" s="61"/>
      <c r="E30" s="61"/>
      <c r="F30" s="61"/>
      <c r="G30" s="19"/>
      <c r="H30" s="19"/>
      <c r="I30" s="20"/>
    </row>
    <row r="31" spans="1:25" ht="15" customHeight="1" x14ac:dyDescent="0.25">
      <c r="A31" s="61" t="s">
        <v>15</v>
      </c>
      <c r="B31" s="61"/>
      <c r="C31" s="61"/>
      <c r="D31" s="61"/>
      <c r="E31" s="61"/>
      <c r="F31" s="61"/>
      <c r="G31" s="19"/>
      <c r="H31" s="19"/>
      <c r="I31" s="19"/>
    </row>
    <row r="32" spans="1:25" ht="15" customHeight="1" x14ac:dyDescent="0.25">
      <c r="A32" s="53" t="s">
        <v>40</v>
      </c>
      <c r="B32" s="31"/>
      <c r="C32" s="62"/>
      <c r="D32" s="31"/>
      <c r="E32" s="31"/>
      <c r="F32" s="31"/>
    </row>
    <row r="33" spans="1:12" ht="15" customHeight="1" x14ac:dyDescent="0.25">
      <c r="A33" s="17"/>
      <c r="C33" s="11"/>
    </row>
    <row r="34" spans="1:12" ht="15" customHeight="1" x14ac:dyDescent="0.25">
      <c r="A34" s="17"/>
      <c r="C34" s="11"/>
    </row>
    <row r="35" spans="1:12" ht="15" customHeight="1" x14ac:dyDescent="0.25">
      <c r="A35" s="17"/>
      <c r="C35" s="11"/>
    </row>
    <row r="36" spans="1:12" ht="15" customHeight="1" x14ac:dyDescent="0.25">
      <c r="A36" s="17"/>
      <c r="C36" s="11"/>
    </row>
    <row r="37" spans="1:12" ht="15" customHeight="1" x14ac:dyDescent="0.25">
      <c r="A37" s="17"/>
      <c r="C37" s="11"/>
    </row>
    <row r="38" spans="1:12" ht="15" customHeight="1" x14ac:dyDescent="0.25">
      <c r="A38" s="17"/>
      <c r="C38" s="11"/>
    </row>
    <row r="39" spans="1:12" ht="15" customHeight="1" x14ac:dyDescent="0.25">
      <c r="A39" s="17"/>
      <c r="C39" s="11"/>
    </row>
    <row r="40" spans="1:12" ht="15" customHeight="1" x14ac:dyDescent="0.25">
      <c r="A40" s="17"/>
      <c r="C40" s="11"/>
    </row>
    <row r="41" spans="1:12" ht="15" customHeight="1" x14ac:dyDescent="0.25">
      <c r="A41" s="17"/>
      <c r="C41" s="11"/>
    </row>
    <row r="42" spans="1:12" ht="15" customHeight="1" x14ac:dyDescent="0.25">
      <c r="A42" s="17"/>
      <c r="C42" s="11"/>
    </row>
    <row r="43" spans="1:12" s="26" customFormat="1" ht="15" customHeight="1" x14ac:dyDescent="0.25">
      <c r="A43" s="17"/>
      <c r="J43" s="12"/>
      <c r="K43" s="12"/>
      <c r="L43" s="12"/>
    </row>
    <row r="44" spans="1:12" s="26" customFormat="1" ht="15" customHeight="1" x14ac:dyDescent="0.25">
      <c r="A44" s="17"/>
      <c r="J44" s="16"/>
      <c r="K44" s="16"/>
      <c r="L44" s="16"/>
    </row>
    <row r="45" spans="1:12" s="26" customFormat="1" ht="15" customHeight="1" x14ac:dyDescent="0.25">
      <c r="A45" s="17"/>
      <c r="J45" s="2"/>
      <c r="K45" s="2"/>
      <c r="L45" s="2"/>
    </row>
    <row r="46" spans="1:12" s="26" customFormat="1" ht="15" customHeight="1" x14ac:dyDescent="0.25">
      <c r="A46" s="17"/>
      <c r="J46" s="2"/>
      <c r="K46" s="2"/>
      <c r="L46" s="2"/>
    </row>
    <row r="47" spans="1:12" s="27" customFormat="1" ht="15" customHeight="1" x14ac:dyDescent="0.25">
      <c r="A47" s="17"/>
      <c r="J47" s="28"/>
      <c r="K47" s="28"/>
      <c r="L47" s="28"/>
    </row>
    <row r="48" spans="1:12" s="27" customFormat="1" ht="15" customHeight="1" x14ac:dyDescent="0.25">
      <c r="A48" s="17"/>
      <c r="J48" s="29"/>
      <c r="K48" s="29"/>
      <c r="L48" s="29"/>
    </row>
    <row r="49" spans="1:1" ht="15" customHeight="1" x14ac:dyDescent="0.25">
      <c r="A49" s="17"/>
    </row>
    <row r="50" spans="1:1" ht="15" customHeight="1" x14ac:dyDescent="0.25">
      <c r="A50" s="17"/>
    </row>
    <row r="51" spans="1:1" ht="15" customHeight="1" x14ac:dyDescent="0.25">
      <c r="A51" s="17"/>
    </row>
    <row r="52" spans="1:1" ht="15" customHeight="1" x14ac:dyDescent="0.25">
      <c r="A52" s="17"/>
    </row>
    <row r="53" spans="1:1" ht="15" customHeight="1" x14ac:dyDescent="0.25">
      <c r="A53" s="17"/>
    </row>
    <row r="54" spans="1:1" ht="15" customHeight="1" x14ac:dyDescent="0.25">
      <c r="A54" s="17"/>
    </row>
    <row r="55" spans="1:1" ht="15" customHeight="1" x14ac:dyDescent="0.25">
      <c r="A55" s="17"/>
    </row>
    <row r="56" spans="1:1" ht="15" customHeight="1" x14ac:dyDescent="0.25">
      <c r="A56" s="17"/>
    </row>
  </sheetData>
  <sheetProtection sheet="1" objects="1" scenarios="1" selectLockedCells="1"/>
  <mergeCells count="7">
    <mergeCell ref="G24:H24"/>
    <mergeCell ref="M6:O6"/>
    <mergeCell ref="P6:R6"/>
    <mergeCell ref="S6:U6"/>
    <mergeCell ref="V6:X6"/>
    <mergeCell ref="L6:L8"/>
    <mergeCell ref="G23:H23"/>
  </mergeCells>
  <phoneticPr fontId="1"/>
  <printOptions horizontalCentered="1"/>
  <pageMargins left="0.39370078740157483" right="0.39370078740157483" top="0.98425196850393704" bottom="0.78740157480314965" header="0.31496062992125984" footer="0.31496062992125984"/>
  <pageSetup paperSize="9" scale="86" orientation="landscape" verticalDpi="0" r:id="rId1"/>
  <colBreaks count="1" manualBreakCount="1">
    <brk id="11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intra29</dc:creator>
  <cp:lastModifiedBy>intra29</cp:lastModifiedBy>
  <cp:lastPrinted>2024-08-19T04:23:03Z</cp:lastPrinted>
  <dcterms:created xsi:type="dcterms:W3CDTF">2018-06-08T06:54:06Z</dcterms:created>
  <dcterms:modified xsi:type="dcterms:W3CDTF">2025-09-08T07:36:49Z</dcterms:modified>
</cp:coreProperties>
</file>